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Education/#11 - Real Estate/11.30 Mortgage Amortization Chart, Qualifying/"/>
    </mc:Choice>
  </mc:AlternateContent>
  <xr:revisionPtr revIDLastSave="0" documentId="13_ncr:1_{3A9300F2-4099-2945-985F-72BA000072EC}" xr6:coauthVersionLast="47" xr6:coauthVersionMax="47" xr10:uidLastSave="{00000000-0000-0000-0000-000000000000}"/>
  <bookViews>
    <workbookView xWindow="0" yWindow="7140" windowWidth="34200" windowHeight="20600" xr2:uid="{37DD79D7-CF20-C840-A2B2-03BCB0A58756}"/>
  </bookViews>
  <sheets>
    <sheet name="Blank Form" sheetId="1" r:id="rId1"/>
    <sheet name="S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C38" i="2" l="1"/>
  <c r="C37" i="2"/>
  <c r="C36" i="2"/>
  <c r="C35" i="2"/>
  <c r="C34" i="2"/>
  <c r="C33" i="2"/>
  <c r="C32" i="2"/>
  <c r="C31" i="2"/>
  <c r="C30" i="2"/>
  <c r="C29" i="2"/>
  <c r="C28" i="2"/>
  <c r="C27" i="2"/>
  <c r="F22" i="2"/>
  <c r="F18" i="2"/>
  <c r="D9" i="2"/>
  <c r="D11" i="2" s="1"/>
  <c r="F11" i="2" s="1"/>
  <c r="F24" i="2" s="1"/>
  <c r="F7" i="2"/>
  <c r="F6" i="2"/>
  <c r="F5" i="2"/>
  <c r="F9" i="2" l="1"/>
  <c r="D38" i="2"/>
  <c r="D35" i="2"/>
  <c r="D32" i="2"/>
  <c r="D29" i="2"/>
  <c r="D36" i="2"/>
  <c r="D30" i="2"/>
  <c r="D37" i="2"/>
  <c r="D34" i="2"/>
  <c r="D31" i="2"/>
  <c r="D28" i="2"/>
  <c r="D33" i="2"/>
  <c r="D27" i="2"/>
  <c r="C38" i="1"/>
  <c r="C37" i="1"/>
  <c r="C36" i="1"/>
  <c r="F28" i="1" s="1"/>
  <c r="C35" i="1"/>
  <c r="C34" i="1"/>
  <c r="C33" i="1"/>
  <c r="C32" i="1"/>
  <c r="C31" i="1"/>
  <c r="C30" i="1"/>
  <c r="C29" i="1"/>
  <c r="C28" i="1"/>
  <c r="C27" i="1"/>
  <c r="F22" i="1"/>
  <c r="D9" i="1"/>
  <c r="D11" i="1" s="1"/>
  <c r="F11" i="1" s="1"/>
  <c r="F7" i="1"/>
  <c r="F6" i="1"/>
  <c r="F5" i="1"/>
  <c r="F24" i="1" l="1"/>
  <c r="F9" i="1"/>
  <c r="D32" i="1"/>
  <c r="D36" i="1"/>
  <c r="D27" i="1"/>
  <c r="D37" i="1"/>
  <c r="D29" i="1" l="1"/>
  <c r="F29" i="1"/>
  <c r="F31" i="1" s="1"/>
  <c r="D35" i="1"/>
  <c r="D38" i="1"/>
  <c r="D28" i="1"/>
  <c r="D30" i="1"/>
  <c r="D31" i="1"/>
  <c r="D33" i="1"/>
  <c r="D34" i="1"/>
</calcChain>
</file>

<file path=xl/sharedStrings.xml><?xml version="1.0" encoding="utf-8"?>
<sst xmlns="http://schemas.openxmlformats.org/spreadsheetml/2006/main" count="86" uniqueCount="38">
  <si>
    <t>Money 101 - Real Estate</t>
  </si>
  <si>
    <t>FILL IN YOUR NUMBERS</t>
  </si>
  <si>
    <t>INCOME</t>
  </si>
  <si>
    <t>Annual</t>
  </si>
  <si>
    <t>Monthly</t>
  </si>
  <si>
    <t>Person #1</t>
  </si>
  <si>
    <t>W-2</t>
  </si>
  <si>
    <t>Other verifiable income (business income, rents, consistent investment earnings)</t>
  </si>
  <si>
    <t>Person #2</t>
  </si>
  <si>
    <t>Other verifiable income</t>
  </si>
  <si>
    <t>TOTAL INCOME</t>
  </si>
  <si>
    <t>Bank allows up to 50% for all debt payment</t>
  </si>
  <si>
    <t>A</t>
  </si>
  <si>
    <t>Maximium amount for obligations</t>
  </si>
  <si>
    <t>Required Minimum Payments</t>
  </si>
  <si>
    <t>Person # 1 - Credit Card</t>
  </si>
  <si>
    <t xml:space="preserve"> </t>
  </si>
  <si>
    <t>Person # 2 - Credit Card</t>
  </si>
  <si>
    <t>Car Loan</t>
  </si>
  <si>
    <t>Student Loan</t>
  </si>
  <si>
    <t>NEW PROPERTY</t>
  </si>
  <si>
    <t>Real Estate Taxes</t>
  </si>
  <si>
    <t xml:space="preserve">HOA fee - Monthly </t>
  </si>
  <si>
    <t>Insurance - Monthly</t>
  </si>
  <si>
    <t xml:space="preserve">Private Mortgage Insurance </t>
  </si>
  <si>
    <t>applies if  loan is 80% or more than appraised value</t>
  </si>
  <si>
    <t>B</t>
  </si>
  <si>
    <t>Total Required Payments BEFORE Interest &amp; Principal</t>
  </si>
  <si>
    <t>A-B =</t>
  </si>
  <si>
    <t xml:space="preserve">50% of Income less Obligations = Maximium amount most lenders will allow to be used for Mortgage Interest &amp; Principal Payments </t>
  </si>
  <si>
    <t xml:space="preserve">Borrowing capacity is based on the loan interest rate and term.  </t>
  </si>
  <si>
    <t>Interest</t>
  </si>
  <si>
    <t>Cost per $100,000 of a fixed rate 30 year term loan</t>
  </si>
  <si>
    <t>Borrowing Capacity with above income and obligations</t>
  </si>
  <si>
    <t>As interest rates rise, borrowing capacity decreases</t>
  </si>
  <si>
    <t>SAMPLE - For How Large A Mortgage Can I Qualify ?</t>
  </si>
  <si>
    <t>This is a sample of a two person income household</t>
  </si>
  <si>
    <t>How much of a mortgage can you qualify for based on your income?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</si>
</sst>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rgb="FF0432FF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0" fillId="0" borderId="0" xfId="0" applyAlignment="1">
      <alignment horizontal="left" wrapText="1"/>
    </xf>
    <xf numFmtId="164" fontId="4" fillId="0" borderId="0" xfId="1" applyNumberFormat="1" applyFont="1" applyAlignment="1">
      <alignment horizontal="left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9" fontId="4" fillId="0" borderId="0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4" fontId="4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right"/>
    </xf>
    <xf numFmtId="164" fontId="4" fillId="0" borderId="3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44" fontId="0" fillId="0" borderId="2" xfId="1" applyFont="1" applyBorder="1" applyAlignment="1">
      <alignment wrapText="1"/>
    </xf>
    <xf numFmtId="164" fontId="4" fillId="0" borderId="3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4" xfId="1" applyFont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164" fontId="4" fillId="3" borderId="5" xfId="1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left"/>
    </xf>
    <xf numFmtId="164" fontId="4" fillId="4" borderId="8" xfId="1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10" fontId="0" fillId="0" borderId="12" xfId="2" applyNumberFormat="1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5" fontId="0" fillId="0" borderId="14" xfId="2" applyNumberFormat="1" applyFont="1" applyBorder="1" applyAlignment="1">
      <alignment horizontal="right"/>
    </xf>
    <xf numFmtId="8" fontId="0" fillId="0" borderId="2" xfId="1" applyNumberFormat="1" applyFont="1" applyFill="1" applyBorder="1" applyAlignment="1">
      <alignment horizontal="center"/>
    </xf>
    <xf numFmtId="164" fontId="0" fillId="0" borderId="15" xfId="1" applyNumberFormat="1" applyFont="1" applyBorder="1" applyAlignment="1"/>
    <xf numFmtId="165" fontId="0" fillId="0" borderId="16" xfId="2" applyNumberFormat="1" applyFont="1" applyBorder="1" applyAlignment="1">
      <alignment horizontal="right"/>
    </xf>
    <xf numFmtId="165" fontId="0" fillId="0" borderId="17" xfId="2" applyNumberFormat="1" applyFont="1" applyBorder="1" applyAlignment="1">
      <alignment horizontal="right"/>
    </xf>
    <xf numFmtId="8" fontId="0" fillId="0" borderId="18" xfId="1" applyNumberFormat="1" applyFont="1" applyFill="1" applyBorder="1" applyAlignment="1">
      <alignment horizontal="center"/>
    </xf>
    <xf numFmtId="164" fontId="0" fillId="0" borderId="19" xfId="1" applyNumberFormat="1" applyFont="1" applyBorder="1" applyAlignment="1"/>
    <xf numFmtId="165" fontId="0" fillId="0" borderId="0" xfId="2" applyNumberFormat="1" applyFont="1" applyBorder="1" applyAlignment="1">
      <alignment horizontal="right"/>
    </xf>
    <xf numFmtId="8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8" fontId="0" fillId="0" borderId="0" xfId="0" applyNumberFormat="1"/>
    <xf numFmtId="164" fontId="0" fillId="4" borderId="15" xfId="1" applyNumberFormat="1" applyFont="1" applyFill="1" applyBorder="1" applyAlignment="1"/>
    <xf numFmtId="0" fontId="5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 wrapText="1"/>
    </xf>
    <xf numFmtId="0" fontId="11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BD89-6B94-5642-9B50-94CA0EFD0F1E}">
  <sheetPr>
    <pageSetUpPr fitToPage="1"/>
  </sheetPr>
  <dimension ref="A1:F39"/>
  <sheetViews>
    <sheetView tabSelected="1" zoomScale="208" workbookViewId="0">
      <selection activeCell="C3" sqref="C3"/>
    </sheetView>
  </sheetViews>
  <sheetFormatPr baseColWidth="10" defaultRowHeight="24" x14ac:dyDescent="0.3"/>
  <cols>
    <col min="1" max="1" width="9.33203125" customWidth="1"/>
    <col min="2" max="2" width="12.5" style="23" customWidth="1"/>
    <col min="3" max="3" width="33.6640625" customWidth="1"/>
    <col min="4" max="4" width="23.5" customWidth="1"/>
    <col min="5" max="5" width="8.6640625" customWidth="1"/>
    <col min="6" max="6" width="23.33203125" customWidth="1"/>
  </cols>
  <sheetData>
    <row r="1" spans="1:6" ht="31" x14ac:dyDescent="0.35">
      <c r="B1" s="55" t="s">
        <v>0</v>
      </c>
      <c r="F1" s="1"/>
    </row>
    <row r="2" spans="1:6" ht="31" x14ac:dyDescent="0.35">
      <c r="A2" s="2">
        <v>11.31</v>
      </c>
      <c r="B2" s="62" t="s">
        <v>37</v>
      </c>
      <c r="F2" s="1"/>
    </row>
    <row r="3" spans="1:6" x14ac:dyDescent="0.3">
      <c r="C3" s="4"/>
      <c r="D3" s="59" t="s">
        <v>1</v>
      </c>
      <c r="E3" s="59"/>
      <c r="F3" s="59"/>
    </row>
    <row r="4" spans="1:6" x14ac:dyDescent="0.3">
      <c r="B4" s="3"/>
      <c r="C4" s="5" t="s">
        <v>2</v>
      </c>
      <c r="D4" s="4" t="s">
        <v>3</v>
      </c>
      <c r="E4" s="4"/>
      <c r="F4" s="4" t="s">
        <v>4</v>
      </c>
    </row>
    <row r="5" spans="1:6" x14ac:dyDescent="0.3">
      <c r="B5" s="6" t="s">
        <v>5</v>
      </c>
      <c r="C5" s="7" t="s">
        <v>6</v>
      </c>
      <c r="D5" s="8">
        <v>75000</v>
      </c>
      <c r="E5" s="4">
        <v>12</v>
      </c>
      <c r="F5" s="9">
        <f>D5/E5</f>
        <v>6250</v>
      </c>
    </row>
    <row r="6" spans="1:6" ht="53" x14ac:dyDescent="0.3">
      <c r="B6" s="6" t="s">
        <v>5</v>
      </c>
      <c r="C6" s="10" t="s">
        <v>7</v>
      </c>
      <c r="D6" s="8">
        <v>10000</v>
      </c>
      <c r="E6" s="4">
        <v>12</v>
      </c>
      <c r="F6" s="9">
        <f t="shared" ref="F6:F7" si="0">D6/E6</f>
        <v>833.33333333333337</v>
      </c>
    </row>
    <row r="7" spans="1:6" x14ac:dyDescent="0.3">
      <c r="B7" s="6" t="s">
        <v>8</v>
      </c>
      <c r="C7" s="7" t="s">
        <v>6</v>
      </c>
      <c r="D7" s="11">
        <v>0</v>
      </c>
      <c r="E7" s="4">
        <v>12</v>
      </c>
      <c r="F7" s="9">
        <f t="shared" si="0"/>
        <v>0</v>
      </c>
    </row>
    <row r="8" spans="1:6" x14ac:dyDescent="0.3">
      <c r="B8" s="6" t="s">
        <v>8</v>
      </c>
      <c r="C8" s="7" t="s">
        <v>9</v>
      </c>
      <c r="D8" s="8">
        <v>0</v>
      </c>
      <c r="E8" s="4"/>
      <c r="F8" s="9">
        <v>0</v>
      </c>
    </row>
    <row r="9" spans="1:6" ht="25" thickBot="1" x14ac:dyDescent="0.35">
      <c r="B9" s="3"/>
      <c r="C9" s="12" t="s">
        <v>10</v>
      </c>
      <c r="D9" s="13">
        <f>SUM(D5:D8)</f>
        <v>85000</v>
      </c>
      <c r="E9" s="12">
        <v>12</v>
      </c>
      <c r="F9" s="14">
        <f>D9/E9</f>
        <v>7083.333333333333</v>
      </c>
    </row>
    <row r="10" spans="1:6" ht="37" thickTop="1" x14ac:dyDescent="0.3">
      <c r="B10" s="3"/>
      <c r="C10" s="10" t="s">
        <v>11</v>
      </c>
      <c r="D10" s="15">
        <v>0.5</v>
      </c>
      <c r="F10" s="15">
        <v>0.5</v>
      </c>
    </row>
    <row r="11" spans="1:6" ht="42" thickBot="1" x14ac:dyDescent="0.35">
      <c r="B11" s="16" t="s">
        <v>12</v>
      </c>
      <c r="C11" s="17" t="s">
        <v>13</v>
      </c>
      <c r="D11" s="18">
        <f>D9*D10</f>
        <v>42500</v>
      </c>
      <c r="E11" s="19">
        <v>12</v>
      </c>
      <c r="F11" s="20">
        <f t="shared" ref="F11" si="1">D11/E11</f>
        <v>3541.6666666666665</v>
      </c>
    </row>
    <row r="12" spans="1:6" ht="25" thickTop="1" x14ac:dyDescent="0.3">
      <c r="B12" s="3"/>
      <c r="C12" s="21"/>
      <c r="D12" s="21"/>
      <c r="E12" s="21"/>
      <c r="F12" s="22"/>
    </row>
    <row r="13" spans="1:6" x14ac:dyDescent="0.3">
      <c r="C13" s="5" t="s">
        <v>14</v>
      </c>
      <c r="D13" s="4"/>
      <c r="E13" s="4"/>
      <c r="F13" s="3"/>
    </row>
    <row r="14" spans="1:6" x14ac:dyDescent="0.3">
      <c r="B14" s="3"/>
      <c r="C14" s="24" t="s">
        <v>15</v>
      </c>
      <c r="D14" s="24" t="s">
        <v>16</v>
      </c>
      <c r="E14" s="25" t="s">
        <v>16</v>
      </c>
      <c r="F14" s="26">
        <v>50</v>
      </c>
    </row>
    <row r="15" spans="1:6" x14ac:dyDescent="0.3">
      <c r="B15" s="3"/>
      <c r="C15" t="s">
        <v>17</v>
      </c>
      <c r="E15" s="4"/>
      <c r="F15" s="26">
        <v>120</v>
      </c>
    </row>
    <row r="16" spans="1:6" x14ac:dyDescent="0.3">
      <c r="B16" s="3"/>
      <c r="C16" s="24" t="s">
        <v>18</v>
      </c>
      <c r="D16" s="24"/>
      <c r="E16" s="27"/>
      <c r="F16" s="26">
        <v>0</v>
      </c>
    </row>
    <row r="17" spans="2:6" x14ac:dyDescent="0.3">
      <c r="B17" s="3"/>
      <c r="C17" s="24" t="s">
        <v>19</v>
      </c>
      <c r="D17" s="24"/>
      <c r="E17" s="27"/>
      <c r="F17" s="26">
        <v>235</v>
      </c>
    </row>
    <row r="18" spans="2:6" ht="36" x14ac:dyDescent="0.3">
      <c r="B18" s="6" t="s">
        <v>20</v>
      </c>
      <c r="C18" s="28" t="s">
        <v>21</v>
      </c>
      <c r="D18" s="29">
        <v>6500</v>
      </c>
      <c r="E18" s="27">
        <v>12</v>
      </c>
      <c r="F18" s="9">
        <f>D18/E18</f>
        <v>541.66666666666663</v>
      </c>
    </row>
    <row r="19" spans="2:6" ht="34" x14ac:dyDescent="0.2">
      <c r="B19" s="6" t="s">
        <v>20</v>
      </c>
      <c r="C19" s="28" t="s">
        <v>22</v>
      </c>
      <c r="D19" s="28"/>
      <c r="E19" s="27"/>
      <c r="F19" s="30">
        <v>400</v>
      </c>
    </row>
    <row r="20" spans="2:6" ht="34" x14ac:dyDescent="0.2">
      <c r="B20" s="6" t="s">
        <v>20</v>
      </c>
      <c r="C20" s="28" t="s">
        <v>23</v>
      </c>
      <c r="D20" s="28"/>
      <c r="E20" s="27"/>
      <c r="F20" s="30">
        <v>50</v>
      </c>
    </row>
    <row r="21" spans="2:6" ht="34" x14ac:dyDescent="0.2">
      <c r="B21" s="6" t="s">
        <v>20</v>
      </c>
      <c r="C21" s="31" t="s">
        <v>24</v>
      </c>
      <c r="D21" s="31"/>
      <c r="E21" s="4"/>
      <c r="F21" s="32" t="s">
        <v>25</v>
      </c>
    </row>
    <row r="22" spans="2:6" ht="42" thickBot="1" x14ac:dyDescent="0.35">
      <c r="B22" s="33" t="s">
        <v>26</v>
      </c>
      <c r="C22" s="34" t="s">
        <v>27</v>
      </c>
      <c r="D22" s="35"/>
      <c r="E22" s="35"/>
      <c r="F22" s="36">
        <f>SUM(F14:F21)</f>
        <v>1396.6666666666665</v>
      </c>
    </row>
    <row r="23" spans="2:6" ht="26" thickTop="1" thickBot="1" x14ac:dyDescent="0.35">
      <c r="B23" s="3"/>
      <c r="C23" s="21"/>
      <c r="D23" s="21"/>
      <c r="E23" s="21"/>
      <c r="F23" s="22"/>
    </row>
    <row r="24" spans="2:6" ht="25" thickBot="1" x14ac:dyDescent="0.35">
      <c r="B24" s="37" t="s">
        <v>28</v>
      </c>
      <c r="C24" s="60" t="s">
        <v>29</v>
      </c>
      <c r="D24" s="60"/>
      <c r="E24" s="38"/>
      <c r="F24" s="39">
        <f>F11-F22</f>
        <v>2145</v>
      </c>
    </row>
    <row r="25" spans="2:6" ht="20" thickBot="1" x14ac:dyDescent="0.3">
      <c r="B25" s="61" t="s">
        <v>30</v>
      </c>
      <c r="C25" s="61"/>
      <c r="D25" s="61"/>
      <c r="E25" s="40"/>
      <c r="F25" s="40"/>
    </row>
    <row r="26" spans="2:6" ht="53" thickBot="1" x14ac:dyDescent="0.3">
      <c r="B26" s="41" t="s">
        <v>31</v>
      </c>
      <c r="C26" s="42" t="s">
        <v>32</v>
      </c>
      <c r="D26" s="43" t="s">
        <v>16</v>
      </c>
      <c r="E26" s="40"/>
      <c r="F26" s="44" t="s">
        <v>34</v>
      </c>
    </row>
    <row r="27" spans="2:6" ht="19" x14ac:dyDescent="0.25">
      <c r="B27" s="45">
        <v>2.5000000000000001E-2</v>
      </c>
      <c r="C27" s="46">
        <f t="shared" ref="C27:C38" si="2">PMT(B27/12,360,100000)*-1</f>
        <v>395.12089881773204</v>
      </c>
      <c r="D27" s="47">
        <f t="shared" ref="D27:D38" si="3">($F$24/C27)*100000</f>
        <v>542871.81630184571</v>
      </c>
      <c r="E27" s="40"/>
    </row>
    <row r="28" spans="2:6" ht="19" x14ac:dyDescent="0.25">
      <c r="B28" s="48">
        <v>0.03</v>
      </c>
      <c r="C28" s="46">
        <f t="shared" si="2"/>
        <v>421.60403372945046</v>
      </c>
      <c r="D28" s="47">
        <f t="shared" si="3"/>
        <v>508771.22332669096</v>
      </c>
      <c r="E28" s="40"/>
      <c r="F28" s="57">
        <f>C36</f>
        <v>665.30249517918321</v>
      </c>
    </row>
    <row r="29" spans="2:6" ht="19" x14ac:dyDescent="0.25">
      <c r="B29" s="45">
        <v>3.5000000000000003E-2</v>
      </c>
      <c r="C29" s="46">
        <f t="shared" si="2"/>
        <v>449.04468780882451</v>
      </c>
      <c r="D29" s="47">
        <f t="shared" si="3"/>
        <v>477680.74274897308</v>
      </c>
      <c r="E29" s="40"/>
      <c r="F29">
        <f>F24/F28</f>
        <v>3.2240973324807625</v>
      </c>
    </row>
    <row r="30" spans="2:6" ht="19" x14ac:dyDescent="0.25">
      <c r="B30" s="48">
        <v>0.04</v>
      </c>
      <c r="C30" s="46">
        <f t="shared" si="2"/>
        <v>477.41529546545945</v>
      </c>
      <c r="D30" s="47">
        <f t="shared" si="3"/>
        <v>449294.36077424308</v>
      </c>
      <c r="E30" s="40"/>
      <c r="F30">
        <v>100000</v>
      </c>
    </row>
    <row r="31" spans="2:6" ht="19" x14ac:dyDescent="0.25">
      <c r="B31" s="45">
        <v>4.4999999999999998E-2</v>
      </c>
      <c r="C31" s="46">
        <f t="shared" si="2"/>
        <v>506.68530982588061</v>
      </c>
      <c r="D31" s="47">
        <f t="shared" si="3"/>
        <v>423339.68607400847</v>
      </c>
      <c r="E31" s="40"/>
      <c r="F31">
        <f>F29*F30</f>
        <v>322409.73324807623</v>
      </c>
    </row>
    <row r="32" spans="2:6" ht="19" x14ac:dyDescent="0.25">
      <c r="B32" s="48">
        <v>0.05</v>
      </c>
      <c r="C32" s="46">
        <f t="shared" si="2"/>
        <v>536.82162301213907</v>
      </c>
      <c r="D32" s="47">
        <f t="shared" si="3"/>
        <v>399574.06856383197</v>
      </c>
      <c r="E32" s="40"/>
    </row>
    <row r="33" spans="2:4" ht="16" x14ac:dyDescent="0.2">
      <c r="B33" s="45">
        <v>5.5E-2</v>
      </c>
      <c r="C33" s="46">
        <f t="shared" si="2"/>
        <v>567.78900134700291</v>
      </c>
      <c r="D33" s="47">
        <f t="shared" si="3"/>
        <v>377781.18190230464</v>
      </c>
    </row>
    <row r="34" spans="2:4" ht="16" x14ac:dyDescent="0.2">
      <c r="B34" s="48">
        <v>0.06</v>
      </c>
      <c r="C34" s="46">
        <f t="shared" si="2"/>
        <v>599.55052515275236</v>
      </c>
      <c r="D34" s="47">
        <f t="shared" si="3"/>
        <v>357768.01287155924</v>
      </c>
    </row>
    <row r="35" spans="2:4" ht="16" x14ac:dyDescent="0.2">
      <c r="B35" s="45">
        <v>6.5000000000000002E-2</v>
      </c>
      <c r="C35" s="46">
        <f t="shared" si="2"/>
        <v>632.06802349296379</v>
      </c>
      <c r="D35" s="47">
        <f t="shared" si="3"/>
        <v>339362.20790702256</v>
      </c>
    </row>
    <row r="36" spans="2:4" ht="16" x14ac:dyDescent="0.2">
      <c r="B36" s="48">
        <v>7.0000000000000007E-2</v>
      </c>
      <c r="C36" s="46">
        <f t="shared" si="2"/>
        <v>665.30249517918321</v>
      </c>
      <c r="D36" s="58">
        <f t="shared" si="3"/>
        <v>322409.73324807623</v>
      </c>
    </row>
    <row r="37" spans="2:4" ht="16" x14ac:dyDescent="0.2">
      <c r="B37" s="45">
        <v>7.4999999999999997E-2</v>
      </c>
      <c r="C37" s="46">
        <f t="shared" si="2"/>
        <v>699.21450855277919</v>
      </c>
      <c r="D37" s="47">
        <f t="shared" si="3"/>
        <v>306772.81059852144</v>
      </c>
    </row>
    <row r="38" spans="2:4" ht="17" thickBot="1" x14ac:dyDescent="0.25">
      <c r="B38" s="49">
        <v>0.08</v>
      </c>
      <c r="C38" s="50">
        <f t="shared" si="2"/>
        <v>733.76457387937614</v>
      </c>
      <c r="D38" s="51">
        <f t="shared" si="3"/>
        <v>292328.09491735115</v>
      </c>
    </row>
    <row r="39" spans="2:4" ht="16" x14ac:dyDescent="0.2">
      <c r="B39" s="52"/>
      <c r="C39" s="53"/>
      <c r="D39" s="54"/>
    </row>
  </sheetData>
  <mergeCells count="3">
    <mergeCell ref="D3:F3"/>
    <mergeCell ref="C24:D24"/>
    <mergeCell ref="B25:D25"/>
  </mergeCells>
  <pageMargins left="0.7" right="0.7" top="0.75" bottom="0.75" header="0.3" footer="0.3"/>
  <pageSetup scale="74" orientation="portrait" horizontalDpi="0" verticalDpi="0"/>
  <headerFooter>
    <oddFooter>&amp;L&amp;"Helvetica,Regular"&amp;K0000009-15-2022 - Money 101 Real Estate&amp;R&amp;"Helvetica,Regular"&amp;K000000Diane.Drey@scorevolunteer.org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2994-0BED-D843-967B-CAA512F992B0}">
  <dimension ref="A1:F39"/>
  <sheetViews>
    <sheetView workbookViewId="0">
      <selection activeCell="C13" sqref="C13"/>
    </sheetView>
  </sheetViews>
  <sheetFormatPr baseColWidth="10" defaultRowHeight="24" x14ac:dyDescent="0.3"/>
  <cols>
    <col min="1" max="1" width="9.33203125" customWidth="1"/>
    <col min="2" max="2" width="12.5" style="23" customWidth="1"/>
    <col min="3" max="3" width="33.6640625" customWidth="1"/>
    <col min="4" max="4" width="23.5" customWidth="1"/>
    <col min="5" max="5" width="8.6640625" customWidth="1"/>
    <col min="6" max="6" width="23.33203125" customWidth="1"/>
  </cols>
  <sheetData>
    <row r="1" spans="1:6" ht="31" x14ac:dyDescent="0.35">
      <c r="B1" s="55" t="s">
        <v>0</v>
      </c>
      <c r="F1" s="1"/>
    </row>
    <row r="2" spans="1:6" ht="31" x14ac:dyDescent="0.35">
      <c r="A2" s="2">
        <v>11.31</v>
      </c>
      <c r="B2" s="56" t="s">
        <v>35</v>
      </c>
      <c r="F2" s="1"/>
    </row>
    <row r="3" spans="1:6" x14ac:dyDescent="0.3">
      <c r="B3" s="3"/>
      <c r="C3" s="4"/>
      <c r="D3" s="59" t="s">
        <v>36</v>
      </c>
      <c r="E3" s="59"/>
      <c r="F3" s="59"/>
    </row>
    <row r="4" spans="1:6" x14ac:dyDescent="0.3">
      <c r="B4" s="3"/>
      <c r="C4" s="5" t="s">
        <v>2</v>
      </c>
      <c r="D4" s="4" t="s">
        <v>3</v>
      </c>
      <c r="E4" s="4"/>
      <c r="F4" s="4" t="s">
        <v>4</v>
      </c>
    </row>
    <row r="5" spans="1:6" x14ac:dyDescent="0.3">
      <c r="B5" s="6" t="s">
        <v>5</v>
      </c>
      <c r="C5" s="7" t="s">
        <v>6</v>
      </c>
      <c r="D5" s="8">
        <v>65000</v>
      </c>
      <c r="E5" s="4">
        <v>12</v>
      </c>
      <c r="F5" s="9">
        <f>D5/E5</f>
        <v>5416.666666666667</v>
      </c>
    </row>
    <row r="6" spans="1:6" ht="53" x14ac:dyDescent="0.3">
      <c r="B6" s="6" t="s">
        <v>5</v>
      </c>
      <c r="C6" s="10" t="s">
        <v>7</v>
      </c>
      <c r="D6" s="8">
        <v>5000</v>
      </c>
      <c r="E6" s="4">
        <v>12</v>
      </c>
      <c r="F6" s="9">
        <f t="shared" ref="F6:F7" si="0">D6/E6</f>
        <v>416.66666666666669</v>
      </c>
    </row>
    <row r="7" spans="1:6" x14ac:dyDescent="0.3">
      <c r="B7" s="6" t="s">
        <v>8</v>
      </c>
      <c r="C7" s="7" t="s">
        <v>6</v>
      </c>
      <c r="D7" s="11">
        <v>45000</v>
      </c>
      <c r="E7" s="4">
        <v>12</v>
      </c>
      <c r="F7" s="9">
        <f t="shared" si="0"/>
        <v>3750</v>
      </c>
    </row>
    <row r="8" spans="1:6" x14ac:dyDescent="0.3">
      <c r="B8" s="6" t="s">
        <v>8</v>
      </c>
      <c r="C8" s="7" t="s">
        <v>9</v>
      </c>
      <c r="D8" s="8">
        <v>0</v>
      </c>
      <c r="E8" s="4"/>
      <c r="F8" s="9">
        <v>0</v>
      </c>
    </row>
    <row r="9" spans="1:6" ht="25" thickBot="1" x14ac:dyDescent="0.35">
      <c r="B9" s="3"/>
      <c r="C9" s="12" t="s">
        <v>10</v>
      </c>
      <c r="D9" s="13">
        <f>SUM(D5:D8)</f>
        <v>115000</v>
      </c>
      <c r="E9" s="12">
        <v>12</v>
      </c>
      <c r="F9" s="14">
        <f>D9/E9</f>
        <v>9583.3333333333339</v>
      </c>
    </row>
    <row r="10" spans="1:6" ht="37" thickTop="1" x14ac:dyDescent="0.3">
      <c r="B10" s="3"/>
      <c r="C10" s="10" t="s">
        <v>11</v>
      </c>
      <c r="D10" s="15">
        <v>0.5</v>
      </c>
      <c r="F10" s="15">
        <v>0.5</v>
      </c>
    </row>
    <row r="11" spans="1:6" ht="42" thickBot="1" x14ac:dyDescent="0.35">
      <c r="B11" s="16" t="s">
        <v>12</v>
      </c>
      <c r="C11" s="17" t="s">
        <v>13</v>
      </c>
      <c r="D11" s="18">
        <f>D9*D10</f>
        <v>57500</v>
      </c>
      <c r="E11" s="19">
        <v>12</v>
      </c>
      <c r="F11" s="20">
        <f t="shared" ref="F11" si="1">D11/E11</f>
        <v>4791.666666666667</v>
      </c>
    </row>
    <row r="12" spans="1:6" ht="25" thickTop="1" x14ac:dyDescent="0.3">
      <c r="B12" s="3"/>
      <c r="C12" s="21"/>
      <c r="D12" s="21"/>
      <c r="E12" s="21"/>
      <c r="F12" s="22"/>
    </row>
    <row r="13" spans="1:6" x14ac:dyDescent="0.3">
      <c r="C13" s="5" t="s">
        <v>14</v>
      </c>
      <c r="D13" s="4"/>
      <c r="E13" s="4"/>
      <c r="F13" s="3"/>
    </row>
    <row r="14" spans="1:6" x14ac:dyDescent="0.3">
      <c r="B14" s="3"/>
      <c r="C14" s="24" t="s">
        <v>15</v>
      </c>
      <c r="D14" s="24" t="s">
        <v>16</v>
      </c>
      <c r="E14" s="25" t="s">
        <v>16</v>
      </c>
      <c r="F14" s="26">
        <v>250</v>
      </c>
    </row>
    <row r="15" spans="1:6" x14ac:dyDescent="0.3">
      <c r="B15" s="3"/>
      <c r="C15" t="s">
        <v>17</v>
      </c>
      <c r="E15" s="4"/>
      <c r="F15" s="26">
        <v>75</v>
      </c>
    </row>
    <row r="16" spans="1:6" x14ac:dyDescent="0.3">
      <c r="B16" s="3"/>
      <c r="C16" s="24" t="s">
        <v>18</v>
      </c>
      <c r="D16" s="24"/>
      <c r="E16" s="27"/>
      <c r="F16" s="26">
        <v>475</v>
      </c>
    </row>
    <row r="17" spans="2:6" x14ac:dyDescent="0.3">
      <c r="B17" s="3"/>
      <c r="C17" s="24" t="s">
        <v>19</v>
      </c>
      <c r="D17" s="24"/>
      <c r="E17" s="27"/>
      <c r="F17" s="26">
        <v>120</v>
      </c>
    </row>
    <row r="18" spans="2:6" ht="36" x14ac:dyDescent="0.3">
      <c r="B18" s="6" t="s">
        <v>20</v>
      </c>
      <c r="C18" s="28" t="s">
        <v>21</v>
      </c>
      <c r="D18" s="29">
        <v>14000</v>
      </c>
      <c r="E18" s="27">
        <v>12</v>
      </c>
      <c r="F18" s="9">
        <f t="shared" ref="F18" si="2">D18/E18</f>
        <v>1166.6666666666667</v>
      </c>
    </row>
    <row r="19" spans="2:6" ht="34" x14ac:dyDescent="0.2">
      <c r="B19" s="6" t="s">
        <v>20</v>
      </c>
      <c r="C19" s="28" t="s">
        <v>22</v>
      </c>
      <c r="D19" s="28"/>
      <c r="E19" s="27"/>
      <c r="F19" s="30">
        <v>450</v>
      </c>
    </row>
    <row r="20" spans="2:6" ht="34" x14ac:dyDescent="0.2">
      <c r="B20" s="6" t="s">
        <v>20</v>
      </c>
      <c r="C20" s="28" t="s">
        <v>23</v>
      </c>
      <c r="D20" s="28"/>
      <c r="E20" s="27"/>
      <c r="F20" s="30">
        <v>125</v>
      </c>
    </row>
    <row r="21" spans="2:6" ht="34" x14ac:dyDescent="0.2">
      <c r="B21" s="6" t="s">
        <v>20</v>
      </c>
      <c r="C21" s="31" t="s">
        <v>24</v>
      </c>
      <c r="D21" s="31"/>
      <c r="E21" s="4"/>
      <c r="F21" s="32" t="s">
        <v>25</v>
      </c>
    </row>
    <row r="22" spans="2:6" ht="42" thickBot="1" x14ac:dyDescent="0.35">
      <c r="B22" s="33" t="s">
        <v>26</v>
      </c>
      <c r="C22" s="34" t="s">
        <v>27</v>
      </c>
      <c r="D22" s="35"/>
      <c r="E22" s="35"/>
      <c r="F22" s="36">
        <f>SUM(F14:F21)</f>
        <v>2661.666666666667</v>
      </c>
    </row>
    <row r="23" spans="2:6" ht="26" thickTop="1" thickBot="1" x14ac:dyDescent="0.35">
      <c r="B23" s="3"/>
      <c r="C23" s="21"/>
      <c r="D23" s="21"/>
      <c r="E23" s="21"/>
      <c r="F23" s="22"/>
    </row>
    <row r="24" spans="2:6" ht="25" thickBot="1" x14ac:dyDescent="0.35">
      <c r="B24" s="37" t="s">
        <v>28</v>
      </c>
      <c r="C24" s="60" t="s">
        <v>29</v>
      </c>
      <c r="D24" s="60"/>
      <c r="E24" s="38"/>
      <c r="F24" s="39">
        <f>F11-F22</f>
        <v>2130</v>
      </c>
    </row>
    <row r="25" spans="2:6" ht="20" thickBot="1" x14ac:dyDescent="0.3">
      <c r="B25" s="61" t="s">
        <v>30</v>
      </c>
      <c r="C25" s="61"/>
      <c r="D25" s="61"/>
      <c r="E25" s="40"/>
      <c r="F25" s="40"/>
    </row>
    <row r="26" spans="2:6" ht="53" thickBot="1" x14ac:dyDescent="0.3">
      <c r="B26" s="41" t="s">
        <v>31</v>
      </c>
      <c r="C26" s="42" t="s">
        <v>32</v>
      </c>
      <c r="D26" s="43" t="s">
        <v>33</v>
      </c>
      <c r="E26" s="40"/>
      <c r="F26" s="44" t="s">
        <v>34</v>
      </c>
    </row>
    <row r="27" spans="2:6" ht="19" x14ac:dyDescent="0.25">
      <c r="B27" s="45">
        <v>2.5000000000000001E-2</v>
      </c>
      <c r="C27" s="46">
        <f t="shared" ref="C27:C38" si="3">PMT(B27/12,360,100000)*-1</f>
        <v>395.12089881773204</v>
      </c>
      <c r="D27" s="47">
        <f t="shared" ref="D27:D38" si="4">($F$24/C27)*100000</f>
        <v>539075.50989414053</v>
      </c>
      <c r="E27" s="40"/>
    </row>
    <row r="28" spans="2:6" ht="19" x14ac:dyDescent="0.25">
      <c r="B28" s="48">
        <v>0.03</v>
      </c>
      <c r="C28" s="46">
        <f t="shared" si="3"/>
        <v>421.60403372945046</v>
      </c>
      <c r="D28" s="47">
        <f t="shared" si="4"/>
        <v>505213.3826041267</v>
      </c>
      <c r="E28" s="40"/>
    </row>
    <row r="29" spans="2:6" ht="19" x14ac:dyDescent="0.25">
      <c r="B29" s="45">
        <v>3.5000000000000003E-2</v>
      </c>
      <c r="C29" s="46">
        <f t="shared" si="3"/>
        <v>449.04468780882451</v>
      </c>
      <c r="D29" s="47">
        <f t="shared" si="4"/>
        <v>474340.31797450472</v>
      </c>
      <c r="E29" s="40"/>
    </row>
    <row r="30" spans="2:6" ht="19" x14ac:dyDescent="0.25">
      <c r="B30" s="48">
        <v>0.04</v>
      </c>
      <c r="C30" s="46">
        <f t="shared" si="3"/>
        <v>477.41529546545945</v>
      </c>
      <c r="D30" s="47">
        <f t="shared" si="4"/>
        <v>446152.44216743024</v>
      </c>
      <c r="E30" s="40"/>
    </row>
    <row r="31" spans="2:6" ht="19" x14ac:dyDescent="0.25">
      <c r="B31" s="45">
        <v>4.4999999999999998E-2</v>
      </c>
      <c r="C31" s="46">
        <f t="shared" si="3"/>
        <v>506.68530982588061</v>
      </c>
      <c r="D31" s="47">
        <f t="shared" si="4"/>
        <v>420379.26868887548</v>
      </c>
      <c r="E31" s="40"/>
    </row>
    <row r="32" spans="2:6" ht="19" x14ac:dyDescent="0.25">
      <c r="B32" s="48">
        <v>0.05</v>
      </c>
      <c r="C32" s="46">
        <f t="shared" si="3"/>
        <v>536.82162301213907</v>
      </c>
      <c r="D32" s="47">
        <f t="shared" si="4"/>
        <v>396779.8443081408</v>
      </c>
      <c r="E32" s="40"/>
    </row>
    <row r="33" spans="2:4" ht="16" x14ac:dyDescent="0.2">
      <c r="B33" s="45">
        <v>5.5E-2</v>
      </c>
      <c r="C33" s="46">
        <f t="shared" si="3"/>
        <v>567.78900134700291</v>
      </c>
      <c r="D33" s="47">
        <f t="shared" si="4"/>
        <v>375139.35545543535</v>
      </c>
    </row>
    <row r="34" spans="2:4" ht="16" x14ac:dyDescent="0.2">
      <c r="B34" s="48">
        <v>0.06</v>
      </c>
      <c r="C34" s="46">
        <f t="shared" si="3"/>
        <v>599.55052515275236</v>
      </c>
      <c r="D34" s="47">
        <f t="shared" si="4"/>
        <v>355266.13865567418</v>
      </c>
    </row>
    <row r="35" spans="2:4" ht="16" x14ac:dyDescent="0.2">
      <c r="B35" s="45">
        <v>6.5000000000000002E-2</v>
      </c>
      <c r="C35" s="46">
        <f t="shared" si="3"/>
        <v>632.06802349296379</v>
      </c>
      <c r="D35" s="47">
        <f t="shared" si="4"/>
        <v>336989.04561396647</v>
      </c>
    </row>
    <row r="36" spans="2:4" ht="16" x14ac:dyDescent="0.2">
      <c r="B36" s="48">
        <v>7.0000000000000007E-2</v>
      </c>
      <c r="C36" s="46">
        <f t="shared" si="3"/>
        <v>665.30249517918321</v>
      </c>
      <c r="D36" s="47">
        <f t="shared" si="4"/>
        <v>320155.11972885893</v>
      </c>
    </row>
    <row r="37" spans="2:4" ht="16" x14ac:dyDescent="0.2">
      <c r="B37" s="45">
        <v>7.4999999999999997E-2</v>
      </c>
      <c r="C37" s="46">
        <f t="shared" si="3"/>
        <v>699.21450855277919</v>
      </c>
      <c r="D37" s="47">
        <f t="shared" si="4"/>
        <v>304627.54618874157</v>
      </c>
    </row>
    <row r="38" spans="2:4" ht="17" thickBot="1" x14ac:dyDescent="0.25">
      <c r="B38" s="49">
        <v>0.08</v>
      </c>
      <c r="C38" s="50">
        <f t="shared" si="3"/>
        <v>733.76457387937614</v>
      </c>
      <c r="D38" s="51">
        <f t="shared" si="4"/>
        <v>290283.84250534169</v>
      </c>
    </row>
    <row r="39" spans="2:4" ht="16" x14ac:dyDescent="0.2">
      <c r="B39" s="52"/>
      <c r="C39" s="53"/>
      <c r="D39" s="54"/>
    </row>
  </sheetData>
  <mergeCells count="3">
    <mergeCell ref="D3:F3"/>
    <mergeCell ref="C24:D24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Diane Drey</cp:lastModifiedBy>
  <dcterms:created xsi:type="dcterms:W3CDTF">2022-09-18T11:56:14Z</dcterms:created>
  <dcterms:modified xsi:type="dcterms:W3CDTF">2024-12-21T23:32:54Z</dcterms:modified>
</cp:coreProperties>
</file>